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Kings Creek GUST/"/>
    </mc:Choice>
  </mc:AlternateContent>
  <bookViews>
    <workbookView xWindow="120" yWindow="460" windowWidth="16760" windowHeight="15740" activeTab="2"/>
  </bookViews>
  <sheets>
    <sheet name="Raw Data" sheetId="1" r:id="rId1"/>
    <sheet name="S6713" sheetId="3" r:id="rId2"/>
    <sheet name="S6718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H24" i="1"/>
  <c r="U24" i="1"/>
  <c r="L24" i="1"/>
  <c r="T24" i="1"/>
  <c r="V24" i="1"/>
  <c r="H25" i="1"/>
  <c r="U25" i="1"/>
  <c r="L25" i="1"/>
  <c r="T25" i="1"/>
  <c r="V25" i="1"/>
  <c r="H26" i="1"/>
  <c r="U26" i="1"/>
  <c r="L26" i="1"/>
  <c r="T26" i="1"/>
  <c r="V26" i="1"/>
  <c r="H27" i="1"/>
  <c r="U27" i="1"/>
  <c r="L27" i="1"/>
  <c r="T27" i="1"/>
  <c r="V27" i="1"/>
  <c r="H28" i="1"/>
  <c r="U28" i="1"/>
  <c r="L28" i="1"/>
  <c r="T28" i="1"/>
  <c r="V28" i="1"/>
  <c r="H29" i="1"/>
  <c r="U29" i="1"/>
  <c r="L29" i="1"/>
  <c r="T29" i="1"/>
  <c r="V29" i="1"/>
  <c r="H30" i="1"/>
  <c r="U30" i="1"/>
  <c r="L30" i="1"/>
  <c r="T30" i="1"/>
  <c r="V30" i="1"/>
  <c r="H31" i="1"/>
  <c r="U31" i="1"/>
  <c r="L31" i="1"/>
  <c r="T31" i="1"/>
  <c r="V31" i="1"/>
  <c r="H32" i="1"/>
  <c r="U32" i="1"/>
  <c r="L32" i="1"/>
  <c r="T32" i="1"/>
  <c r="V32" i="1"/>
  <c r="H33" i="1"/>
  <c r="U33" i="1"/>
  <c r="L33" i="1"/>
  <c r="T33" i="1"/>
  <c r="V33" i="1"/>
  <c r="H34" i="1"/>
  <c r="U34" i="1"/>
  <c r="L34" i="1"/>
  <c r="T34" i="1"/>
  <c r="V34" i="1"/>
  <c r="H35" i="1"/>
  <c r="U35" i="1"/>
  <c r="L35" i="1"/>
  <c r="T35" i="1"/>
  <c r="V35" i="1"/>
  <c r="H36" i="1"/>
  <c r="U36" i="1"/>
  <c r="L36" i="1"/>
  <c r="T36" i="1"/>
  <c r="V36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D23" i="1"/>
  <c r="Q23" i="1"/>
  <c r="R23" i="1"/>
  <c r="S23" i="1"/>
  <c r="R24" i="1"/>
  <c r="Q24" i="1"/>
  <c r="S24" i="1"/>
  <c r="R25" i="1"/>
  <c r="Q25" i="1"/>
  <c r="S25" i="1"/>
  <c r="R26" i="1"/>
  <c r="Q26" i="1"/>
  <c r="S26" i="1"/>
  <c r="R27" i="1"/>
  <c r="Q27" i="1"/>
  <c r="S27" i="1"/>
  <c r="R28" i="1"/>
  <c r="Q28" i="1"/>
  <c r="S28" i="1"/>
  <c r="R29" i="1"/>
  <c r="Q29" i="1"/>
  <c r="S29" i="1"/>
  <c r="R30" i="1"/>
  <c r="Q30" i="1"/>
  <c r="S30" i="1"/>
  <c r="R31" i="1"/>
  <c r="Q31" i="1"/>
  <c r="S31" i="1"/>
  <c r="R32" i="1"/>
  <c r="Q32" i="1"/>
  <c r="S32" i="1"/>
  <c r="R33" i="1"/>
  <c r="Q33" i="1"/>
  <c r="S33" i="1"/>
  <c r="R34" i="1"/>
  <c r="Q34" i="1"/>
  <c r="S34" i="1"/>
  <c r="R35" i="1"/>
  <c r="Q35" i="1"/>
  <c r="S35" i="1"/>
  <c r="R36" i="1"/>
  <c r="Q36" i="1"/>
  <c r="S36" i="1"/>
  <c r="L4" i="1"/>
  <c r="H4" i="1"/>
  <c r="T4" i="1"/>
  <c r="P4" i="1"/>
  <c r="U4" i="1"/>
  <c r="V4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3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4" i="1"/>
</calcChain>
</file>

<file path=xl/sharedStrings.xml><?xml version="1.0" encoding="utf-8"?>
<sst xmlns="http://schemas.openxmlformats.org/spreadsheetml/2006/main" count="138" uniqueCount="105">
  <si>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</si>
  <si>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</si>
  <si>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</si>
  <si>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</si>
  <si>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</si>
  <si>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</si>
  <si>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</si>
  <si>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</si>
  <si>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</si>
  <si>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</si>
  <si>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</si>
  <si>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</si>
  <si>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</si>
  <si>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</si>
  <si>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</si>
  <si>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</si>
  <si>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</si>
  <si>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</si>
  <si>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</si>
  <si>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</si>
  <si>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</si>
  <si>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</si>
  <si>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</si>
  <si>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</si>
  <si>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</si>
  <si>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</si>
  <si>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</si>
  <si>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</si>
  <si>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</si>
  <si>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18AB023</t>
  </si>
  <si>
    <t>18AB024</t>
  </si>
  <si>
    <t>18AB025</t>
  </si>
  <si>
    <t>18AC001</t>
  </si>
  <si>
    <t>18AC002</t>
  </si>
  <si>
    <t>18AC003</t>
  </si>
  <si>
    <t>18AC004</t>
  </si>
  <si>
    <t>18AC005</t>
  </si>
  <si>
    <t>18AC006</t>
  </si>
  <si>
    <t>18AC007</t>
  </si>
  <si>
    <t>18AC008</t>
  </si>
  <si>
    <t>18AC009</t>
  </si>
  <si>
    <t>18AC010</t>
  </si>
  <si>
    <t>18AC011</t>
  </si>
  <si>
    <t>18AC012</t>
  </si>
  <si>
    <t>18AC013</t>
  </si>
  <si>
    <t>18AC014</t>
  </si>
  <si>
    <t>18AC015</t>
  </si>
  <si>
    <t>18AC016</t>
  </si>
  <si>
    <t>18AC017</t>
  </si>
  <si>
    <t>18AC018</t>
  </si>
  <si>
    <t>18AC019</t>
  </si>
  <si>
    <t>18AC020</t>
  </si>
  <si>
    <t>18AC021</t>
  </si>
  <si>
    <t>18AC022</t>
  </si>
  <si>
    <t>18AC023</t>
  </si>
  <si>
    <t>18AC024</t>
  </si>
  <si>
    <t>18AC025</t>
  </si>
  <si>
    <t>18AD001</t>
  </si>
  <si>
    <t>18AD002</t>
  </si>
  <si>
    <t>18AD003</t>
  </si>
  <si>
    <t>18AD004</t>
  </si>
  <si>
    <t>A1</t>
  </si>
  <si>
    <t>A2</t>
  </si>
  <si>
    <t>B1</t>
  </si>
  <si>
    <t>B2</t>
  </si>
  <si>
    <t>A3+A4</t>
  </si>
  <si>
    <t>B3+B4</t>
  </si>
  <si>
    <t>B5+B6</t>
  </si>
  <si>
    <t>18AD005</t>
  </si>
  <si>
    <t>B7</t>
  </si>
  <si>
    <t>A5</t>
  </si>
  <si>
    <t>A6</t>
  </si>
  <si>
    <t>A7</t>
  </si>
  <si>
    <t>B8</t>
  </si>
  <si>
    <t>A8</t>
  </si>
  <si>
    <t>B9</t>
  </si>
  <si>
    <t>A9</t>
  </si>
  <si>
    <t>B10</t>
  </si>
  <si>
    <t>A10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</si>
  <si>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</si>
  <si>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</si>
  <si>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</si>
  <si>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</si>
  <si>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</si>
  <si>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</si>
  <si>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</si>
  <si>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</si>
  <si>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</si>
  <si>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</si>
  <si>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</si>
  <si>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</si>
  <si>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</si>
  <si>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</si>
  <si>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B18</t>
  </si>
  <si>
    <t>A18</t>
  </si>
  <si>
    <t>A3/A4</t>
  </si>
  <si>
    <t>A5/A6/A7</t>
  </si>
  <si>
    <t>A8/A9/A10</t>
  </si>
  <si>
    <t>A11/A12/A13/A14</t>
  </si>
  <si>
    <t>A15/A16/A17/A18</t>
  </si>
  <si>
    <t>B3/B4</t>
  </si>
  <si>
    <t>B5/B6/B7</t>
  </si>
  <si>
    <t>B8/B9/B10</t>
  </si>
  <si>
    <t>B11/B12/B13/B14</t>
  </si>
  <si>
    <t>B15/B16/B17/B18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</si>
</sst>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4" ySplit="3" topLeftCell="T4" activePane="bottomRight" state="frozen"/>
      <selection pane="topRight" activeCell="E1" sqref="E1"/>
      <selection pane="bottomLeft" activeCell="A4" sqref="A4"/>
      <selection pane="bottomRight" activeCell="AD14" sqref="AD14"/>
    </sheetView>
  </sheetViews>
  <sheetFormatPr baseColWidth="10" defaultColWidth="8.83203125" defaultRowHeight="15" x14ac:dyDescent="0.2"/>
  <cols>
    <col min="1" max="1" width="11.5" customWidth="1"/>
    <col min="2" max="2" width="10.33203125" bestFit="1" customWidth="1"/>
    <col min="3" max="3" width="11.5" style="1" bestFit="1" customWidth="1"/>
    <col min="4" max="4" width="14" style="4" bestFit="1" customWidth="1"/>
    <col min="5" max="5" width="9.6640625" style="9" hidden="1" customWidth="1"/>
    <col min="6" max="6" width="8.83203125" style="9" hidden="1" customWidth="1"/>
    <col min="7" max="7" width="7.1640625" style="9" hidden="1" customWidth="1"/>
    <col min="8" max="8" width="7.83203125" style="4" hidden="1" customWidth="1"/>
    <col min="9" max="9" width="9.33203125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C4" s="1" t="s">
        <v>61</v>
      </c>
      <c r="D4" s="4">
        <v>900</v>
      </c>
      <c r="E4" s="18">
        <v>1.1589</v>
      </c>
      <c r="F4" s="18">
        <v>1.1587000000000001</v>
      </c>
      <c r="G4" s="1">
        <f t="shared" ref="G4:G12" si="0">E4-F4</f>
        <v>1.9999999999997797E-4</v>
      </c>
      <c r="H4" s="1">
        <f t="shared" ref="H4:H36" si="1">AVERAGE(E4:F4)</f>
        <v>1.1588000000000001</v>
      </c>
      <c r="I4" s="14">
        <v>1.2017</v>
      </c>
      <c r="J4" s="14">
        <v>1.2015</v>
      </c>
      <c r="K4" s="14">
        <f>I4-J4</f>
        <v>1.9999999999997797E-4</v>
      </c>
      <c r="L4" s="13">
        <f>AVERAGE(I4:J4)</f>
        <v>1.2016</v>
      </c>
      <c r="M4" s="14">
        <v>1.1942999999999999</v>
      </c>
      <c r="N4" s="14">
        <v>1.1942999999999999</v>
      </c>
      <c r="O4" s="14">
        <f>M4-N4</f>
        <v>0</v>
      </c>
      <c r="P4" s="13">
        <f>AVERAGE(M4:N4)</f>
        <v>1.1942999999999999</v>
      </c>
      <c r="Q4" s="14">
        <f>((L4-H4)*1000)/(D4/1000)</f>
        <v>47.555555555555493</v>
      </c>
      <c r="R4" s="14">
        <f>((P4-H4)*1000)/(D4/1000)</f>
        <v>39.444444444444294</v>
      </c>
      <c r="S4" s="14">
        <f>Q4-R4</f>
        <v>8.1111111111111995</v>
      </c>
      <c r="T4" s="14">
        <f>L4-H4</f>
        <v>4.2799999999999949E-2</v>
      </c>
      <c r="U4" s="14">
        <f>P4-H4</f>
        <v>3.5499999999999865E-2</v>
      </c>
      <c r="V4" s="14">
        <f>T4-U4</f>
        <v>7.3000000000000842E-3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C5" s="1" t="s">
        <v>63</v>
      </c>
      <c r="D5" s="4">
        <v>915</v>
      </c>
      <c r="E5" s="18">
        <v>1.1664000000000001</v>
      </c>
      <c r="F5" s="18">
        <v>1.1659999999999999</v>
      </c>
      <c r="G5" s="1">
        <f t="shared" si="0"/>
        <v>4.0000000000017799E-4</v>
      </c>
      <c r="H5" s="1">
        <f t="shared" si="1"/>
        <v>1.1661999999999999</v>
      </c>
      <c r="I5" s="14">
        <v>1.252</v>
      </c>
      <c r="J5" s="14">
        <v>1.252</v>
      </c>
      <c r="K5" s="14">
        <f t="shared" ref="K5:K35" si="2">I5-J5</f>
        <v>0</v>
      </c>
      <c r="L5" s="13">
        <f t="shared" ref="L5:L35" si="3">AVERAGE(I5:J5)</f>
        <v>1.252</v>
      </c>
      <c r="M5" s="14">
        <v>1.2402</v>
      </c>
      <c r="N5" s="14">
        <v>1.2405999999999999</v>
      </c>
      <c r="O5" s="14">
        <f t="shared" ref="O5:O23" si="4">M5-N5</f>
        <v>-3.9999999999995595E-4</v>
      </c>
      <c r="P5" s="13">
        <f t="shared" ref="P5:P23" si="5">AVERAGE(M5:N5)</f>
        <v>1.2403999999999999</v>
      </c>
      <c r="Q5" s="14">
        <f t="shared" ref="Q5:Q36" si="6">((L5-H5)*1000)/(D5/1000)</f>
        <v>93.770491803278787</v>
      </c>
      <c r="R5" s="14">
        <f t="shared" ref="R5:R36" si="7">((P5-H5)*1000)/(D5/1000)</f>
        <v>81.092896174863441</v>
      </c>
      <c r="S5" s="14">
        <f t="shared" ref="S5:S36" si="8">Q5-R5</f>
        <v>12.677595628415347</v>
      </c>
      <c r="T5" s="14">
        <f t="shared" ref="T5:T36" si="9">L5-H5</f>
        <v>8.5800000000000098E-2</v>
      </c>
      <c r="U5" s="14">
        <f t="shared" ref="U5:U36" si="10">P5-H5</f>
        <v>7.4200000000000044E-2</v>
      </c>
      <c r="V5" s="14">
        <f t="shared" ref="V5:V36" si="11">T5-U5</f>
        <v>1.1600000000000055E-2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t="s">
        <v>31</v>
      </c>
      <c r="C6" s="1" t="s">
        <v>62</v>
      </c>
      <c r="D6" s="4">
        <v>1860</v>
      </c>
      <c r="E6" s="18">
        <v>1.1742999999999999</v>
      </c>
      <c r="F6" s="18">
        <v>1.1744000000000001</v>
      </c>
      <c r="G6" s="1">
        <f t="shared" si="0"/>
        <v>-1.0000000000021103E-4</v>
      </c>
      <c r="H6" s="1">
        <f t="shared" si="1"/>
        <v>1.17435</v>
      </c>
      <c r="I6" s="14">
        <v>1.2198</v>
      </c>
      <c r="J6" s="14">
        <v>1.2198</v>
      </c>
      <c r="K6" s="14">
        <f t="shared" si="2"/>
        <v>0</v>
      </c>
      <c r="L6" s="13">
        <f t="shared" si="3"/>
        <v>1.2198</v>
      </c>
      <c r="M6" s="14">
        <v>1.2096</v>
      </c>
      <c r="N6" s="14">
        <v>1.2097</v>
      </c>
      <c r="O6" s="14">
        <f t="shared" si="4"/>
        <v>-9.9999999999988987E-5</v>
      </c>
      <c r="P6" s="13">
        <f t="shared" si="5"/>
        <v>1.2096499999999999</v>
      </c>
      <c r="Q6" s="14">
        <f t="shared" si="6"/>
        <v>24.435483870967733</v>
      </c>
      <c r="R6" s="14">
        <f t="shared" si="7"/>
        <v>18.978494623655852</v>
      </c>
      <c r="S6" s="14">
        <f t="shared" si="8"/>
        <v>5.4569892473118813</v>
      </c>
      <c r="T6" s="14">
        <f t="shared" si="9"/>
        <v>4.544999999999999E-2</v>
      </c>
      <c r="U6" s="14">
        <f t="shared" si="10"/>
        <v>3.5299999999999887E-2</v>
      </c>
      <c r="V6" s="14">
        <f t="shared" si="11"/>
        <v>1.0150000000000103E-2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t="s">
        <v>32</v>
      </c>
      <c r="C7" s="1" t="s">
        <v>64</v>
      </c>
      <c r="D7" s="4">
        <v>1862</v>
      </c>
      <c r="E7" s="18">
        <v>1.1758</v>
      </c>
      <c r="F7" s="18">
        <v>1.1758999999999999</v>
      </c>
      <c r="G7" s="18">
        <f t="shared" si="0"/>
        <v>-9.9999999999988987E-5</v>
      </c>
      <c r="H7" s="1">
        <f t="shared" si="1"/>
        <v>1.1758500000000001</v>
      </c>
      <c r="I7" s="14">
        <v>1.2301</v>
      </c>
      <c r="J7" s="14">
        <v>1.2299</v>
      </c>
      <c r="K7" s="14">
        <f t="shared" si="2"/>
        <v>1.9999999999997797E-4</v>
      </c>
      <c r="L7" s="13">
        <f t="shared" si="3"/>
        <v>1.23</v>
      </c>
      <c r="M7" s="14">
        <v>1.2189000000000001</v>
      </c>
      <c r="N7" s="14">
        <v>1.2193000000000001</v>
      </c>
      <c r="O7" s="14">
        <f t="shared" si="4"/>
        <v>-3.9999999999995595E-4</v>
      </c>
      <c r="P7" s="13">
        <f t="shared" si="5"/>
        <v>1.2191000000000001</v>
      </c>
      <c r="Q7" s="14">
        <f t="shared" si="6"/>
        <v>29.081632653061181</v>
      </c>
      <c r="R7" s="14">
        <f t="shared" si="7"/>
        <v>23.227712137486581</v>
      </c>
      <c r="S7" s="14">
        <f t="shared" si="8"/>
        <v>5.8539205155746004</v>
      </c>
      <c r="T7" s="14">
        <f t="shared" si="9"/>
        <v>5.414999999999992E-2</v>
      </c>
      <c r="U7" s="14">
        <f t="shared" si="10"/>
        <v>4.3250000000000011E-2</v>
      </c>
      <c r="V7" s="14">
        <f t="shared" si="11"/>
        <v>1.089999999999991E-2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t="s">
        <v>33</v>
      </c>
      <c r="C8" s="1" t="s">
        <v>65</v>
      </c>
      <c r="D8" s="4">
        <v>2640</v>
      </c>
      <c r="E8" s="18">
        <v>1.1805000000000001</v>
      </c>
      <c r="F8" s="18">
        <v>1.1809000000000001</v>
      </c>
      <c r="G8" s="18">
        <f t="shared" si="0"/>
        <v>-3.9999999999995595E-4</v>
      </c>
      <c r="H8" s="1">
        <f t="shared" si="1"/>
        <v>1.1807000000000001</v>
      </c>
      <c r="I8" s="14">
        <v>1.3747</v>
      </c>
      <c r="J8" s="14">
        <v>1.3747</v>
      </c>
      <c r="K8" s="14">
        <f t="shared" si="2"/>
        <v>0</v>
      </c>
      <c r="L8" s="13">
        <f t="shared" si="3"/>
        <v>1.3747</v>
      </c>
      <c r="M8" s="14">
        <v>1.3484</v>
      </c>
      <c r="N8" s="14">
        <v>1.3484</v>
      </c>
      <c r="O8" s="14">
        <f t="shared" si="4"/>
        <v>0</v>
      </c>
      <c r="P8" s="13">
        <f t="shared" si="5"/>
        <v>1.3484</v>
      </c>
      <c r="Q8" s="14">
        <f t="shared" si="6"/>
        <v>73.484848484848456</v>
      </c>
      <c r="R8" s="14">
        <f t="shared" si="7"/>
        <v>63.522727272727252</v>
      </c>
      <c r="S8" s="14">
        <f t="shared" si="8"/>
        <v>9.9621212121212039</v>
      </c>
      <c r="T8" s="14">
        <f t="shared" si="9"/>
        <v>0.19399999999999995</v>
      </c>
      <c r="U8" s="14">
        <f t="shared" si="10"/>
        <v>0.16769999999999996</v>
      </c>
      <c r="V8" s="14">
        <f t="shared" si="11"/>
        <v>2.629999999999999E-2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C9" s="1" t="s">
        <v>66</v>
      </c>
      <c r="D9" s="4">
        <v>2650</v>
      </c>
      <c r="E9" s="18">
        <v>1.1817</v>
      </c>
      <c r="F9" s="18">
        <v>1.1817</v>
      </c>
      <c r="G9" s="18">
        <f t="shared" si="0"/>
        <v>0</v>
      </c>
      <c r="H9" s="1">
        <f t="shared" si="1"/>
        <v>1.1817</v>
      </c>
      <c r="I9" s="14">
        <v>1.2795000000000001</v>
      </c>
      <c r="J9" s="14">
        <v>1.2795000000000001</v>
      </c>
      <c r="K9" s="14">
        <f t="shared" si="2"/>
        <v>0</v>
      </c>
      <c r="L9" s="13">
        <f t="shared" si="3"/>
        <v>1.2795000000000001</v>
      </c>
      <c r="M9" s="14">
        <v>1.2636000000000001</v>
      </c>
      <c r="N9" s="14">
        <v>1.2634000000000001</v>
      </c>
      <c r="O9" s="14">
        <f t="shared" si="4"/>
        <v>1.9999999999997797E-4</v>
      </c>
      <c r="P9" s="13">
        <f t="shared" si="5"/>
        <v>1.2635000000000001</v>
      </c>
      <c r="Q9" s="14">
        <f t="shared" si="6"/>
        <v>36.905660377358537</v>
      </c>
      <c r="R9" s="14">
        <f t="shared" si="7"/>
        <v>30.867924528301923</v>
      </c>
      <c r="S9" s="14">
        <f t="shared" si="8"/>
        <v>6.0377358490566131</v>
      </c>
      <c r="T9" s="14">
        <f t="shared" si="9"/>
        <v>9.7800000000000109E-2</v>
      </c>
      <c r="U9" s="14">
        <f t="shared" si="10"/>
        <v>8.1800000000000095E-2</v>
      </c>
      <c r="V9" s="14">
        <f t="shared" si="11"/>
        <v>1.6000000000000014E-2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C10" s="1" t="s">
        <v>67</v>
      </c>
      <c r="D10" s="4">
        <v>1770</v>
      </c>
      <c r="E10" s="18">
        <v>1.1922999999999999</v>
      </c>
      <c r="F10" s="18">
        <v>1.1926000000000001</v>
      </c>
      <c r="G10" s="18">
        <f t="shared" si="0"/>
        <v>-3.00000000000189E-4</v>
      </c>
      <c r="H10" s="1">
        <f t="shared" si="1"/>
        <v>1.19245</v>
      </c>
      <c r="I10" s="14">
        <v>1.3103</v>
      </c>
      <c r="J10" s="14">
        <v>1.3103</v>
      </c>
      <c r="K10" s="14">
        <f t="shared" si="2"/>
        <v>0</v>
      </c>
      <c r="L10" s="13">
        <f t="shared" si="3"/>
        <v>1.3103</v>
      </c>
      <c r="M10" s="14">
        <v>1.294</v>
      </c>
      <c r="N10" s="14">
        <v>1.2938000000000001</v>
      </c>
      <c r="O10" s="14">
        <f t="shared" si="4"/>
        <v>1.9999999999997797E-4</v>
      </c>
      <c r="P10" s="13">
        <f t="shared" si="5"/>
        <v>1.2939000000000001</v>
      </c>
      <c r="Q10" s="14">
        <f t="shared" si="6"/>
        <v>66.58192090395481</v>
      </c>
      <c r="R10" s="14">
        <f t="shared" si="7"/>
        <v>57.316384180790983</v>
      </c>
      <c r="S10" s="14">
        <f t="shared" si="8"/>
        <v>9.2655367231638266</v>
      </c>
      <c r="T10" s="14">
        <f t="shared" si="9"/>
        <v>0.11785000000000001</v>
      </c>
      <c r="U10" s="14">
        <f t="shared" si="10"/>
        <v>0.10145000000000004</v>
      </c>
      <c r="V10" s="14">
        <f t="shared" si="11"/>
        <v>1.639999999999997E-2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C11" s="1" t="s">
        <v>69</v>
      </c>
      <c r="D11" s="4">
        <v>830</v>
      </c>
      <c r="E11" s="18">
        <v>1.1891</v>
      </c>
      <c r="F11" s="18">
        <v>1.1892</v>
      </c>
      <c r="G11" s="1">
        <f t="shared" si="0"/>
        <v>-9.9999999999988987E-5</v>
      </c>
      <c r="H11" s="1">
        <f t="shared" si="1"/>
        <v>1.1891500000000002</v>
      </c>
      <c r="I11" s="14">
        <v>1.274</v>
      </c>
      <c r="J11" s="14">
        <v>1.2743</v>
      </c>
      <c r="K11" s="14">
        <f t="shared" si="2"/>
        <v>-2.9999999999996696E-4</v>
      </c>
      <c r="L11" s="13">
        <f t="shared" si="3"/>
        <v>1.2741500000000001</v>
      </c>
      <c r="M11" s="14">
        <v>1.2607999999999999</v>
      </c>
      <c r="N11" s="14">
        <v>1.2604</v>
      </c>
      <c r="O11" s="14">
        <f t="shared" si="4"/>
        <v>3.9999999999995595E-4</v>
      </c>
      <c r="P11" s="13">
        <f t="shared" si="5"/>
        <v>1.2605999999999999</v>
      </c>
      <c r="Q11" s="14">
        <f t="shared" si="6"/>
        <v>102.40963855421684</v>
      </c>
      <c r="R11" s="14">
        <f t="shared" si="7"/>
        <v>86.084337349397344</v>
      </c>
      <c r="S11" s="14">
        <f t="shared" si="8"/>
        <v>16.325301204819496</v>
      </c>
      <c r="T11" s="14">
        <f t="shared" si="9"/>
        <v>8.4999999999999964E-2</v>
      </c>
      <c r="U11" s="14">
        <f t="shared" si="10"/>
        <v>7.1449999999999791E-2</v>
      </c>
      <c r="V11" s="14">
        <f t="shared" si="11"/>
        <v>1.3550000000000173E-2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C12" s="1" t="s">
        <v>70</v>
      </c>
      <c r="D12" s="4">
        <v>860</v>
      </c>
      <c r="E12" s="18">
        <v>1.1818</v>
      </c>
      <c r="F12" s="18">
        <v>1.1816</v>
      </c>
      <c r="G12" s="1">
        <f t="shared" si="0"/>
        <v>1.9999999999997797E-4</v>
      </c>
      <c r="H12" s="1">
        <f t="shared" si="1"/>
        <v>1.1817</v>
      </c>
      <c r="I12" s="14">
        <v>1.4525999999999999</v>
      </c>
      <c r="J12" s="14">
        <v>1.4529000000000001</v>
      </c>
      <c r="K12" s="14">
        <f t="shared" si="2"/>
        <v>-3.00000000000189E-4</v>
      </c>
      <c r="L12" s="13">
        <f t="shared" si="3"/>
        <v>1.45275</v>
      </c>
      <c r="M12" s="14">
        <v>1.4207000000000001</v>
      </c>
      <c r="N12" s="14">
        <v>1.4209000000000001</v>
      </c>
      <c r="O12" s="14">
        <f t="shared" si="4"/>
        <v>-1.9999999999997797E-4</v>
      </c>
      <c r="P12" s="13">
        <f t="shared" si="5"/>
        <v>1.4208000000000001</v>
      </c>
      <c r="Q12" s="14">
        <f t="shared" si="6"/>
        <v>315.17441860465118</v>
      </c>
      <c r="R12" s="14">
        <f t="shared" si="7"/>
        <v>278.0232558139536</v>
      </c>
      <c r="S12" s="14">
        <f t="shared" si="8"/>
        <v>37.151162790697583</v>
      </c>
      <c r="T12" s="14">
        <f t="shared" si="9"/>
        <v>0.27105000000000001</v>
      </c>
      <c r="U12" s="14">
        <f t="shared" si="10"/>
        <v>0.23910000000000009</v>
      </c>
      <c r="V12" s="14">
        <f t="shared" si="11"/>
        <v>3.1949999999999923E-2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C13" s="1" t="s">
        <v>71</v>
      </c>
      <c r="D13" s="4">
        <v>890</v>
      </c>
      <c r="E13" s="18">
        <v>1.1741999999999999</v>
      </c>
      <c r="F13" s="18">
        <v>1.1739999999999999</v>
      </c>
      <c r="G13" s="1">
        <f>E13-F13</f>
        <v>1.9999999999997797E-4</v>
      </c>
      <c r="H13" s="1">
        <f t="shared" si="1"/>
        <v>1.1740999999999999</v>
      </c>
      <c r="I13" s="14">
        <v>1.2814000000000001</v>
      </c>
      <c r="J13" s="14">
        <v>1.2816000000000001</v>
      </c>
      <c r="K13" s="14">
        <f t="shared" si="2"/>
        <v>-1.9999999999997797E-4</v>
      </c>
      <c r="L13" s="13">
        <f t="shared" si="3"/>
        <v>1.2815000000000001</v>
      </c>
      <c r="M13" s="14">
        <v>1.2670999999999999</v>
      </c>
      <c r="N13" s="14">
        <v>1.2666999999999999</v>
      </c>
      <c r="O13" s="14">
        <f t="shared" si="4"/>
        <v>3.9999999999995595E-4</v>
      </c>
      <c r="P13" s="13">
        <f t="shared" si="5"/>
        <v>1.2668999999999999</v>
      </c>
      <c r="Q13" s="14">
        <f t="shared" si="6"/>
        <v>120.67415730337096</v>
      </c>
      <c r="R13" s="14">
        <f t="shared" si="7"/>
        <v>104.26966292134831</v>
      </c>
      <c r="S13" s="14">
        <f t="shared" si="8"/>
        <v>16.404494382022648</v>
      </c>
      <c r="T13" s="14">
        <f t="shared" si="9"/>
        <v>0.10740000000000016</v>
      </c>
      <c r="U13" s="14">
        <f t="shared" si="10"/>
        <v>9.2799999999999994E-2</v>
      </c>
      <c r="V13" s="14">
        <f t="shared" si="11"/>
        <v>1.4600000000000168E-2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C14" s="1" t="s">
        <v>72</v>
      </c>
      <c r="D14" s="4">
        <v>1805</v>
      </c>
      <c r="E14" s="18">
        <v>1.1787000000000001</v>
      </c>
      <c r="F14" s="18">
        <v>1.1782999999999999</v>
      </c>
      <c r="G14" s="1">
        <f t="shared" ref="G14:G36" si="12">E14-F14</f>
        <v>4.0000000000017799E-4</v>
      </c>
      <c r="H14" s="1">
        <f t="shared" si="1"/>
        <v>1.1785000000000001</v>
      </c>
      <c r="I14" s="14">
        <v>1.3334999999999999</v>
      </c>
      <c r="J14" s="14">
        <v>1.3335999999999999</v>
      </c>
      <c r="K14" s="14">
        <f t="shared" si="2"/>
        <v>-9.9999999999988987E-5</v>
      </c>
      <c r="L14" s="13">
        <f t="shared" si="3"/>
        <v>1.3335499999999998</v>
      </c>
      <c r="M14" s="14">
        <v>1.3119000000000001</v>
      </c>
      <c r="N14" s="14">
        <v>1.3115000000000001</v>
      </c>
      <c r="O14" s="14">
        <f t="shared" si="4"/>
        <v>3.9999999999995595E-4</v>
      </c>
      <c r="P14" s="13">
        <f t="shared" si="5"/>
        <v>1.3117000000000001</v>
      </c>
      <c r="Q14" s="14">
        <f t="shared" si="6"/>
        <v>85.900277008310084</v>
      </c>
      <c r="R14" s="14">
        <f t="shared" si="7"/>
        <v>73.795013850415515</v>
      </c>
      <c r="S14" s="14">
        <f t="shared" si="8"/>
        <v>12.105263157894569</v>
      </c>
      <c r="T14" s="14">
        <f t="shared" si="9"/>
        <v>0.15504999999999969</v>
      </c>
      <c r="U14" s="14">
        <f t="shared" si="10"/>
        <v>0.13319999999999999</v>
      </c>
      <c r="V14" s="14">
        <f t="shared" si="11"/>
        <v>2.1849999999999703E-2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C15" s="1" t="s">
        <v>73</v>
      </c>
      <c r="D15" s="4">
        <v>1230</v>
      </c>
      <c r="E15" s="18">
        <v>1.1812</v>
      </c>
      <c r="F15" s="18">
        <v>1.1812</v>
      </c>
      <c r="G15" s="1">
        <f t="shared" si="12"/>
        <v>0</v>
      </c>
      <c r="H15" s="1">
        <f t="shared" si="1"/>
        <v>1.1812</v>
      </c>
      <c r="I15" s="14">
        <v>1.4862</v>
      </c>
      <c r="J15" s="14">
        <v>1.4863999999999999</v>
      </c>
      <c r="K15" s="14">
        <f t="shared" si="2"/>
        <v>-1.9999999999997797E-4</v>
      </c>
      <c r="L15" s="13">
        <f t="shared" si="3"/>
        <v>1.4863</v>
      </c>
      <c r="M15" s="14">
        <v>1.4499</v>
      </c>
      <c r="N15" s="14">
        <v>1.4499</v>
      </c>
      <c r="O15" s="14">
        <f t="shared" si="4"/>
        <v>0</v>
      </c>
      <c r="P15" s="13">
        <f t="shared" si="5"/>
        <v>1.4499</v>
      </c>
      <c r="Q15" s="14">
        <f t="shared" si="6"/>
        <v>248.04878048780481</v>
      </c>
      <c r="R15" s="14">
        <f t="shared" si="7"/>
        <v>218.45528455284548</v>
      </c>
      <c r="S15" s="14">
        <f t="shared" si="8"/>
        <v>29.593495934959321</v>
      </c>
      <c r="T15" s="14">
        <f t="shared" si="9"/>
        <v>0.30509999999999993</v>
      </c>
      <c r="U15" s="14">
        <f t="shared" si="10"/>
        <v>0.26869999999999994</v>
      </c>
      <c r="V15" s="14">
        <f t="shared" si="11"/>
        <v>3.6399999999999988E-2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C16" s="1" t="s">
        <v>74</v>
      </c>
      <c r="D16" s="4">
        <v>1230</v>
      </c>
      <c r="E16" s="18">
        <v>1.179</v>
      </c>
      <c r="F16" s="18">
        <v>1.1791</v>
      </c>
      <c r="G16" s="1">
        <f t="shared" si="12"/>
        <v>-9.9999999999988987E-5</v>
      </c>
      <c r="H16" s="1">
        <f t="shared" si="1"/>
        <v>1.1790500000000002</v>
      </c>
      <c r="I16" s="14">
        <v>1.3573999999999999</v>
      </c>
      <c r="J16" s="14">
        <v>1.3574999999999999</v>
      </c>
      <c r="K16" s="14">
        <f t="shared" si="2"/>
        <v>-9.9999999999988987E-5</v>
      </c>
      <c r="L16" s="13">
        <f t="shared" si="3"/>
        <v>1.35745</v>
      </c>
      <c r="M16" s="14">
        <v>1.3359000000000001</v>
      </c>
      <c r="N16" s="14">
        <v>1.3360000000000001</v>
      </c>
      <c r="O16" s="14">
        <f t="shared" si="4"/>
        <v>-9.9999999999988987E-5</v>
      </c>
      <c r="P16" s="13">
        <f t="shared" si="5"/>
        <v>1.33595</v>
      </c>
      <c r="Q16" s="14">
        <f t="shared" si="6"/>
        <v>145.04065040650397</v>
      </c>
      <c r="R16" s="14">
        <f t="shared" si="7"/>
        <v>127.56097560975594</v>
      </c>
      <c r="S16" s="14">
        <f t="shared" si="8"/>
        <v>17.479674796748029</v>
      </c>
      <c r="T16" s="14">
        <f t="shared" si="9"/>
        <v>0.17839999999999989</v>
      </c>
      <c r="U16" s="14">
        <f t="shared" si="10"/>
        <v>0.15689999999999982</v>
      </c>
      <c r="V16" s="14">
        <f t="shared" si="11"/>
        <v>2.1500000000000075E-2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C17" s="1" t="s">
        <v>75</v>
      </c>
      <c r="D17" s="4">
        <v>1275</v>
      </c>
      <c r="E17" s="18">
        <v>1.1792</v>
      </c>
      <c r="F17" s="18">
        <v>1.179</v>
      </c>
      <c r="G17" s="1">
        <f t="shared" si="12"/>
        <v>1.9999999999997797E-4</v>
      </c>
      <c r="H17" s="1">
        <f t="shared" si="1"/>
        <v>1.1791</v>
      </c>
      <c r="I17" s="14">
        <v>1.2883</v>
      </c>
      <c r="J17" s="14">
        <v>1.288</v>
      </c>
      <c r="K17" s="14">
        <f t="shared" si="2"/>
        <v>2.9999999999996696E-4</v>
      </c>
      <c r="L17" s="13">
        <f t="shared" si="3"/>
        <v>1.2881499999999999</v>
      </c>
      <c r="M17" s="14">
        <v>1.2737000000000001</v>
      </c>
      <c r="N17" s="14">
        <v>1.2735000000000001</v>
      </c>
      <c r="O17" s="14">
        <f t="shared" si="4"/>
        <v>1.9999999999997797E-4</v>
      </c>
      <c r="P17" s="13">
        <f t="shared" si="5"/>
        <v>1.2736000000000001</v>
      </c>
      <c r="Q17" s="14">
        <f t="shared" si="6"/>
        <v>85.529411764705785</v>
      </c>
      <c r="R17" s="14">
        <f t="shared" si="7"/>
        <v>74.11764705882355</v>
      </c>
      <c r="S17" s="14">
        <f t="shared" si="8"/>
        <v>11.411764705882234</v>
      </c>
      <c r="T17" s="14">
        <f t="shared" si="9"/>
        <v>0.10904999999999987</v>
      </c>
      <c r="U17" s="14">
        <f t="shared" si="10"/>
        <v>9.4500000000000028E-2</v>
      </c>
      <c r="V17" s="14">
        <f t="shared" si="11"/>
        <v>1.4549999999999841E-2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C18" s="1" t="s">
        <v>76</v>
      </c>
      <c r="D18" s="4">
        <v>1250</v>
      </c>
      <c r="E18" s="18">
        <v>1.1741999999999999</v>
      </c>
      <c r="F18" s="18">
        <v>1.1741999999999999</v>
      </c>
      <c r="G18" s="1">
        <f t="shared" si="12"/>
        <v>0</v>
      </c>
      <c r="H18" s="1">
        <f t="shared" si="1"/>
        <v>1.1741999999999999</v>
      </c>
      <c r="I18" s="14">
        <v>1.2885</v>
      </c>
      <c r="J18" s="14">
        <v>1.2886</v>
      </c>
      <c r="K18" s="14">
        <f t="shared" si="2"/>
        <v>-9.9999999999988987E-5</v>
      </c>
      <c r="L18" s="13">
        <f t="shared" si="3"/>
        <v>1.2885499999999999</v>
      </c>
      <c r="M18" s="14">
        <v>1.2729999999999999</v>
      </c>
      <c r="N18" s="14">
        <v>1.2729999999999999</v>
      </c>
      <c r="O18" s="14">
        <f t="shared" si="4"/>
        <v>0</v>
      </c>
      <c r="P18" s="13">
        <f t="shared" si="5"/>
        <v>1.2729999999999999</v>
      </c>
      <c r="Q18" s="14">
        <f t="shared" si="6"/>
        <v>91.479999999999961</v>
      </c>
      <c r="R18" s="14">
        <f t="shared" si="7"/>
        <v>79.039999999999992</v>
      </c>
      <c r="S18" s="14">
        <f t="shared" si="8"/>
        <v>12.439999999999969</v>
      </c>
      <c r="T18" s="14">
        <f t="shared" si="9"/>
        <v>0.11434999999999995</v>
      </c>
      <c r="U18" s="14">
        <f t="shared" si="10"/>
        <v>9.8799999999999999E-2</v>
      </c>
      <c r="V18" s="14">
        <f t="shared" si="11"/>
        <v>1.5549999999999953E-2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C19" s="1" t="s">
        <v>77</v>
      </c>
      <c r="D19" s="4">
        <v>1690</v>
      </c>
      <c r="E19" s="18">
        <v>1.1828000000000001</v>
      </c>
      <c r="F19" s="18">
        <v>1.1830000000000001</v>
      </c>
      <c r="G19" s="1">
        <f t="shared" si="12"/>
        <v>-1.9999999999997797E-4</v>
      </c>
      <c r="H19" s="1">
        <f t="shared" si="1"/>
        <v>1.1829000000000001</v>
      </c>
      <c r="I19" s="14">
        <v>1.2925</v>
      </c>
      <c r="J19" s="14">
        <v>1.2923</v>
      </c>
      <c r="K19" s="14">
        <f t="shared" si="2"/>
        <v>1.9999999999997797E-4</v>
      </c>
      <c r="L19" s="13">
        <f t="shared" si="3"/>
        <v>1.2924</v>
      </c>
      <c r="M19" s="14">
        <v>1.2769999999999999</v>
      </c>
      <c r="N19" s="14">
        <v>1.2767999999999999</v>
      </c>
      <c r="O19" s="14">
        <f t="shared" si="4"/>
        <v>1.9999999999997797E-4</v>
      </c>
      <c r="P19" s="13">
        <f t="shared" si="5"/>
        <v>1.2768999999999999</v>
      </c>
      <c r="Q19" s="14">
        <f t="shared" si="6"/>
        <v>64.792899408283986</v>
      </c>
      <c r="R19" s="14">
        <f t="shared" si="7"/>
        <v>55.621301775147849</v>
      </c>
      <c r="S19" s="14">
        <f t="shared" si="8"/>
        <v>9.1715976331361375</v>
      </c>
      <c r="T19" s="14">
        <f t="shared" si="9"/>
        <v>0.10949999999999993</v>
      </c>
      <c r="U19" s="14">
        <f t="shared" si="10"/>
        <v>9.3999999999999861E-2</v>
      </c>
      <c r="V19" s="14">
        <f t="shared" si="11"/>
        <v>1.5500000000000069E-2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C20" s="1" t="s">
        <v>78</v>
      </c>
      <c r="D20" s="4">
        <v>1685</v>
      </c>
      <c r="E20" s="18">
        <v>1.1746000000000001</v>
      </c>
      <c r="F20" s="18">
        <v>1.1742999999999999</v>
      </c>
      <c r="G20" s="1">
        <f t="shared" si="12"/>
        <v>3.00000000000189E-4</v>
      </c>
      <c r="H20" s="1">
        <f t="shared" si="1"/>
        <v>1.17445</v>
      </c>
      <c r="I20" s="14">
        <v>1.3016000000000001</v>
      </c>
      <c r="J20" s="14">
        <v>1.3019000000000001</v>
      </c>
      <c r="K20" s="14">
        <f t="shared" si="2"/>
        <v>-2.9999999999996696E-4</v>
      </c>
      <c r="L20" s="13">
        <f t="shared" si="3"/>
        <v>1.3017500000000002</v>
      </c>
      <c r="M20" s="14">
        <v>1.2836000000000001</v>
      </c>
      <c r="N20" s="14">
        <v>1.2836000000000001</v>
      </c>
      <c r="O20" s="14">
        <f t="shared" si="4"/>
        <v>0</v>
      </c>
      <c r="P20" s="13">
        <f t="shared" si="5"/>
        <v>1.2836000000000001</v>
      </c>
      <c r="Q20" s="14">
        <f t="shared" si="6"/>
        <v>75.548961424332461</v>
      </c>
      <c r="R20" s="14">
        <f t="shared" si="7"/>
        <v>64.777448071216654</v>
      </c>
      <c r="S20" s="14">
        <f t="shared" si="8"/>
        <v>10.771513353115807</v>
      </c>
      <c r="T20" s="14">
        <f t="shared" si="9"/>
        <v>0.12730000000000019</v>
      </c>
      <c r="U20" s="14">
        <f t="shared" si="10"/>
        <v>0.10915000000000008</v>
      </c>
      <c r="V20" s="14">
        <f t="shared" si="11"/>
        <v>1.815000000000011E-2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C21" s="1" t="s">
        <v>79</v>
      </c>
      <c r="D21" s="4">
        <v>1140</v>
      </c>
      <c r="E21" s="18">
        <v>1.1899</v>
      </c>
      <c r="F21" s="18">
        <v>1.1897</v>
      </c>
      <c r="G21" s="1">
        <f t="shared" si="12"/>
        <v>1.9999999999997797E-4</v>
      </c>
      <c r="H21" s="1">
        <f t="shared" si="1"/>
        <v>1.1898</v>
      </c>
      <c r="I21" s="14">
        <v>1.4048</v>
      </c>
      <c r="J21" s="14">
        <v>1.4043000000000001</v>
      </c>
      <c r="K21" s="14">
        <f t="shared" si="2"/>
        <v>4.9999999999994493E-4</v>
      </c>
      <c r="L21" s="13">
        <f t="shared" si="3"/>
        <v>1.40455</v>
      </c>
      <c r="M21" s="14">
        <v>1.3789</v>
      </c>
      <c r="N21" s="14">
        <v>1.379</v>
      </c>
      <c r="O21" s="14">
        <f t="shared" si="4"/>
        <v>-9.9999999999988987E-5</v>
      </c>
      <c r="P21" s="13">
        <f t="shared" si="5"/>
        <v>1.3789500000000001</v>
      </c>
      <c r="Q21" s="14">
        <f t="shared" si="6"/>
        <v>188.37719298245617</v>
      </c>
      <c r="R21" s="14">
        <f t="shared" si="7"/>
        <v>165.9210526315791</v>
      </c>
      <c r="S21" s="14">
        <f t="shared" si="8"/>
        <v>22.456140350877064</v>
      </c>
      <c r="T21" s="14">
        <f t="shared" si="9"/>
        <v>0.21475</v>
      </c>
      <c r="U21" s="14">
        <f t="shared" si="10"/>
        <v>0.18915000000000015</v>
      </c>
      <c r="V21" s="14">
        <f t="shared" si="11"/>
        <v>2.5599999999999845E-2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C22" s="1" t="s">
        <v>80</v>
      </c>
      <c r="D22" s="4">
        <v>1150</v>
      </c>
      <c r="E22" s="18">
        <v>1.1903999999999999</v>
      </c>
      <c r="F22" s="18">
        <v>1.1900999999999999</v>
      </c>
      <c r="G22" s="1">
        <f t="shared" si="12"/>
        <v>2.9999999999996696E-4</v>
      </c>
      <c r="H22" s="1">
        <f t="shared" si="1"/>
        <v>1.1902499999999998</v>
      </c>
      <c r="I22" s="14">
        <v>1.5488999999999999</v>
      </c>
      <c r="J22" s="14">
        <v>1.5486</v>
      </c>
      <c r="K22" s="14">
        <f t="shared" si="2"/>
        <v>2.9999999999996696E-4</v>
      </c>
      <c r="L22" s="13">
        <f t="shared" si="3"/>
        <v>1.5487500000000001</v>
      </c>
      <c r="M22" s="14">
        <v>1.5097</v>
      </c>
      <c r="N22" s="14">
        <v>1.5098</v>
      </c>
      <c r="O22" s="14">
        <f t="shared" si="4"/>
        <v>-9.9999999999988987E-5</v>
      </c>
      <c r="P22" s="13">
        <f t="shared" si="5"/>
        <v>1.5097499999999999</v>
      </c>
      <c r="Q22" s="14">
        <f t="shared" si="6"/>
        <v>311.73913043478291</v>
      </c>
      <c r="R22" s="14">
        <f t="shared" si="7"/>
        <v>277.82608695652186</v>
      </c>
      <c r="S22" s="14">
        <f t="shared" si="8"/>
        <v>33.913043478261045</v>
      </c>
      <c r="T22" s="14">
        <f t="shared" si="9"/>
        <v>0.35850000000000026</v>
      </c>
      <c r="U22" s="14">
        <f t="shared" si="10"/>
        <v>0.31950000000000012</v>
      </c>
      <c r="V22" s="14">
        <f t="shared" si="11"/>
        <v>3.9000000000000146E-2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C23" s="1" t="s">
        <v>81</v>
      </c>
      <c r="D23" s="4">
        <f>780+400</f>
        <v>1180</v>
      </c>
      <c r="E23" s="18">
        <v>1.1846000000000001</v>
      </c>
      <c r="F23" s="18">
        <v>1.1842999999999999</v>
      </c>
      <c r="G23" s="1">
        <f t="shared" si="12"/>
        <v>3.00000000000189E-4</v>
      </c>
      <c r="H23" s="1">
        <f t="shared" si="1"/>
        <v>1.18445</v>
      </c>
      <c r="I23" s="14">
        <v>1.3341000000000001</v>
      </c>
      <c r="J23" s="14">
        <v>1.3340000000000001</v>
      </c>
      <c r="K23" s="14">
        <f t="shared" si="2"/>
        <v>9.9999999999988987E-5</v>
      </c>
      <c r="L23" s="13">
        <f t="shared" si="3"/>
        <v>1.33405</v>
      </c>
      <c r="M23" s="14">
        <v>1.3151999999999999</v>
      </c>
      <c r="N23" s="14">
        <v>1.3151999999999999</v>
      </c>
      <c r="O23" s="14">
        <f t="shared" si="4"/>
        <v>0</v>
      </c>
      <c r="P23" s="13">
        <f t="shared" si="5"/>
        <v>1.3151999999999999</v>
      </c>
      <c r="Q23" s="14">
        <f t="shared" si="6"/>
        <v>126.77966101694913</v>
      </c>
      <c r="R23" s="14">
        <f t="shared" si="7"/>
        <v>110.80508474576264</v>
      </c>
      <c r="S23" s="14">
        <f t="shared" si="8"/>
        <v>15.974576271186493</v>
      </c>
      <c r="T23" s="14">
        <f t="shared" si="9"/>
        <v>0.14959999999999996</v>
      </c>
      <c r="U23" s="14">
        <f t="shared" si="10"/>
        <v>0.13074999999999992</v>
      </c>
      <c r="V23" s="14">
        <f t="shared" si="11"/>
        <v>1.8850000000000033E-2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C24" s="1" t="s">
        <v>82</v>
      </c>
      <c r="D24" s="4">
        <v>1160</v>
      </c>
      <c r="E24" s="18">
        <v>1.1800999999999999</v>
      </c>
      <c r="F24" s="18">
        <v>1.18</v>
      </c>
      <c r="G24" s="1">
        <f t="shared" si="12"/>
        <v>9.9999999999988987E-5</v>
      </c>
      <c r="H24" s="1">
        <f t="shared" si="1"/>
        <v>1.18005</v>
      </c>
      <c r="I24" s="14">
        <v>1.4513</v>
      </c>
      <c r="J24" s="14">
        <v>1.4516</v>
      </c>
      <c r="K24" s="17">
        <f t="shared" si="2"/>
        <v>-2.9999999999996696E-4</v>
      </c>
      <c r="L24" s="13">
        <f t="shared" si="3"/>
        <v>1.4514499999999999</v>
      </c>
      <c r="M24" s="14">
        <v>1.4191</v>
      </c>
      <c r="N24" s="14">
        <v>1.4191</v>
      </c>
      <c r="O24" s="14">
        <f t="shared" ref="O24:O36" si="13">M24-N24</f>
        <v>0</v>
      </c>
      <c r="P24" s="13">
        <f t="shared" ref="P24:P36" si="14">AVERAGE(M24:N24)</f>
        <v>1.4191</v>
      </c>
      <c r="Q24" s="14">
        <f t="shared" si="6"/>
        <v>233.96551724137922</v>
      </c>
      <c r="R24" s="14">
        <f t="shared" si="7"/>
        <v>206.07758620689654</v>
      </c>
      <c r="S24" s="14">
        <f t="shared" si="8"/>
        <v>27.887931034482676</v>
      </c>
      <c r="T24" s="14">
        <f t="shared" si="9"/>
        <v>0.27139999999999986</v>
      </c>
      <c r="U24" s="14">
        <f t="shared" si="10"/>
        <v>0.23904999999999998</v>
      </c>
      <c r="V24" s="14">
        <f t="shared" si="11"/>
        <v>3.2349999999999879E-2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C25" s="1" t="s">
        <v>83</v>
      </c>
      <c r="D25" s="4">
        <v>1165</v>
      </c>
      <c r="E25" s="18">
        <v>1.1774</v>
      </c>
      <c r="F25" s="18">
        <v>1.1772</v>
      </c>
      <c r="G25" s="1">
        <f t="shared" si="12"/>
        <v>1.9999999999997797E-4</v>
      </c>
      <c r="H25" s="1">
        <f t="shared" si="1"/>
        <v>1.1773</v>
      </c>
      <c r="I25" s="14">
        <v>1.2628999999999999</v>
      </c>
      <c r="J25" s="14">
        <v>1.2630999999999999</v>
      </c>
      <c r="K25" s="17">
        <f t="shared" si="2"/>
        <v>-1.9999999999997797E-4</v>
      </c>
      <c r="L25" s="13">
        <f t="shared" si="3"/>
        <v>1.2629999999999999</v>
      </c>
      <c r="M25" s="14">
        <v>1.2513000000000001</v>
      </c>
      <c r="N25" s="14">
        <v>1.2514000000000001</v>
      </c>
      <c r="O25" s="14">
        <f t="shared" si="13"/>
        <v>-9.9999999999988987E-5</v>
      </c>
      <c r="P25" s="13">
        <f t="shared" si="14"/>
        <v>1.25135</v>
      </c>
      <c r="Q25" s="14">
        <f t="shared" si="6"/>
        <v>73.562231759656555</v>
      </c>
      <c r="R25" s="14">
        <f t="shared" si="7"/>
        <v>63.562231759656612</v>
      </c>
      <c r="S25" s="14">
        <f t="shared" si="8"/>
        <v>9.9999999999999432</v>
      </c>
      <c r="T25" s="14">
        <f t="shared" si="9"/>
        <v>8.5699999999999887E-2</v>
      </c>
      <c r="U25" s="14">
        <f t="shared" si="10"/>
        <v>7.4049999999999949E-2</v>
      </c>
      <c r="V25" s="14">
        <f t="shared" si="11"/>
        <v>1.1649999999999938E-2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C26" s="1" t="s">
        <v>84</v>
      </c>
      <c r="D26" s="4">
        <v>1180</v>
      </c>
      <c r="E26" s="18">
        <v>1.1771</v>
      </c>
      <c r="F26" s="18">
        <v>1.177</v>
      </c>
      <c r="G26" s="1">
        <f t="shared" si="12"/>
        <v>9.9999999999988987E-5</v>
      </c>
      <c r="H26" s="1">
        <f t="shared" si="1"/>
        <v>1.1770499999999999</v>
      </c>
      <c r="I26" s="14">
        <v>1.3480000000000001</v>
      </c>
      <c r="J26" s="14">
        <v>1.3481000000000001</v>
      </c>
      <c r="K26" s="17">
        <f t="shared" si="2"/>
        <v>-9.9999999999988987E-5</v>
      </c>
      <c r="L26" s="13">
        <f t="shared" si="3"/>
        <v>1.3480500000000002</v>
      </c>
      <c r="M26" s="14">
        <v>1.3269</v>
      </c>
      <c r="N26" s="14">
        <v>1.3266</v>
      </c>
      <c r="O26" s="14">
        <f t="shared" si="13"/>
        <v>2.9999999999996696E-4</v>
      </c>
      <c r="P26" s="13">
        <f t="shared" si="14"/>
        <v>1.3267500000000001</v>
      </c>
      <c r="Q26" s="14">
        <f t="shared" si="6"/>
        <v>144.91525423728837</v>
      </c>
      <c r="R26" s="14">
        <f t="shared" si="7"/>
        <v>126.86440677966115</v>
      </c>
      <c r="S26" s="14">
        <f t="shared" si="8"/>
        <v>18.050847457627214</v>
      </c>
      <c r="T26" s="14">
        <f t="shared" si="9"/>
        <v>0.17100000000000026</v>
      </c>
      <c r="U26" s="14">
        <f t="shared" si="10"/>
        <v>0.14970000000000017</v>
      </c>
      <c r="V26" s="14">
        <f t="shared" si="11"/>
        <v>2.1300000000000097E-2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C27" s="1" t="s">
        <v>85</v>
      </c>
      <c r="D27" s="4">
        <v>1230</v>
      </c>
      <c r="E27" s="18">
        <v>1.1773</v>
      </c>
      <c r="F27" s="18">
        <v>1.177</v>
      </c>
      <c r="G27" s="1">
        <f t="shared" si="12"/>
        <v>2.9999999999996696E-4</v>
      </c>
      <c r="H27" s="1">
        <f t="shared" si="1"/>
        <v>1.1771500000000001</v>
      </c>
      <c r="I27" s="14">
        <v>1.2513000000000001</v>
      </c>
      <c r="J27" s="14">
        <v>1.2515000000000001</v>
      </c>
      <c r="K27" s="17">
        <f t="shared" si="2"/>
        <v>-1.9999999999997797E-4</v>
      </c>
      <c r="L27" s="13">
        <f t="shared" si="3"/>
        <v>1.2514000000000001</v>
      </c>
      <c r="M27" s="14">
        <v>1.2397</v>
      </c>
      <c r="N27" s="14">
        <v>1.2401</v>
      </c>
      <c r="O27" s="14">
        <f t="shared" si="13"/>
        <v>-3.9999999999995595E-4</v>
      </c>
      <c r="P27" s="13">
        <f t="shared" si="14"/>
        <v>1.2399</v>
      </c>
      <c r="Q27" s="14">
        <f t="shared" si="6"/>
        <v>60.36585365853653</v>
      </c>
      <c r="R27" s="14">
        <f t="shared" si="7"/>
        <v>51.016260162601512</v>
      </c>
      <c r="S27" s="14">
        <f t="shared" si="8"/>
        <v>9.349593495935018</v>
      </c>
      <c r="T27" s="14">
        <f t="shared" si="9"/>
        <v>7.4249999999999927E-2</v>
      </c>
      <c r="U27" s="14">
        <f t="shared" si="10"/>
        <v>6.2749999999999861E-2</v>
      </c>
      <c r="V27" s="14">
        <f t="shared" si="11"/>
        <v>1.1500000000000066E-2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53</v>
      </c>
      <c r="C28" s="1" t="s">
        <v>86</v>
      </c>
      <c r="D28" s="4">
        <v>1230</v>
      </c>
      <c r="E28" s="18">
        <v>1.1756</v>
      </c>
      <c r="F28" s="18">
        <v>1.1753</v>
      </c>
      <c r="G28" s="1">
        <f t="shared" si="12"/>
        <v>2.9999999999996696E-4</v>
      </c>
      <c r="H28" s="1">
        <f t="shared" si="1"/>
        <v>1.1754500000000001</v>
      </c>
      <c r="I28" s="14">
        <v>1.3085</v>
      </c>
      <c r="J28" s="14">
        <v>1.3083</v>
      </c>
      <c r="K28" s="17">
        <f t="shared" si="2"/>
        <v>1.9999999999997797E-4</v>
      </c>
      <c r="L28" s="13">
        <f t="shared" si="3"/>
        <v>1.3084</v>
      </c>
      <c r="M28" s="14">
        <v>1.2898000000000001</v>
      </c>
      <c r="N28" s="14">
        <v>1.2901</v>
      </c>
      <c r="O28" s="14">
        <f t="shared" si="13"/>
        <v>-2.9999999999996696E-4</v>
      </c>
      <c r="P28" s="13">
        <f t="shared" si="14"/>
        <v>1.2899500000000002</v>
      </c>
      <c r="Q28" s="14">
        <f t="shared" si="6"/>
        <v>108.08943089430886</v>
      </c>
      <c r="R28" s="14">
        <f t="shared" si="7"/>
        <v>93.089430894308975</v>
      </c>
      <c r="S28" s="14">
        <f t="shared" si="8"/>
        <v>14.999999999999886</v>
      </c>
      <c r="T28" s="14">
        <f t="shared" si="9"/>
        <v>0.1329499999999999</v>
      </c>
      <c r="U28" s="14">
        <f t="shared" si="10"/>
        <v>0.11450000000000005</v>
      </c>
      <c r="V28" s="14">
        <f t="shared" si="11"/>
        <v>1.8449999999999855E-2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54</v>
      </c>
      <c r="C29" s="1" t="s">
        <v>87</v>
      </c>
      <c r="D29" s="4">
        <v>1140</v>
      </c>
      <c r="E29" s="18">
        <v>1.1758999999999999</v>
      </c>
      <c r="F29" s="18">
        <v>1.1761999999999999</v>
      </c>
      <c r="G29" s="1">
        <f t="shared" si="12"/>
        <v>-2.9999999999996696E-4</v>
      </c>
      <c r="H29" s="1">
        <f t="shared" si="1"/>
        <v>1.17605</v>
      </c>
      <c r="I29" s="14">
        <v>1.2907999999999999</v>
      </c>
      <c r="J29" s="14">
        <v>1.2907</v>
      </c>
      <c r="K29" s="17">
        <f t="shared" si="2"/>
        <v>9.9999999999988987E-5</v>
      </c>
      <c r="L29" s="13">
        <f t="shared" si="3"/>
        <v>1.2907500000000001</v>
      </c>
      <c r="M29" s="14">
        <v>1.2765</v>
      </c>
      <c r="N29" s="14">
        <v>1.2766</v>
      </c>
      <c r="O29" s="14">
        <f t="shared" si="13"/>
        <v>-9.9999999999988987E-5</v>
      </c>
      <c r="P29" s="13">
        <f t="shared" si="14"/>
        <v>1.2765499999999999</v>
      </c>
      <c r="Q29" s="14">
        <f t="shared" si="6"/>
        <v>100.61403508771932</v>
      </c>
      <c r="R29" s="14">
        <f t="shared" si="7"/>
        <v>88.157894736841953</v>
      </c>
      <c r="S29" s="14">
        <f t="shared" si="8"/>
        <v>12.456140350877362</v>
      </c>
      <c r="T29" s="14">
        <f t="shared" si="9"/>
        <v>0.11470000000000002</v>
      </c>
      <c r="U29" s="14">
        <f t="shared" si="10"/>
        <v>0.10049999999999981</v>
      </c>
      <c r="V29" s="14">
        <f t="shared" si="11"/>
        <v>1.4200000000000212E-2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55</v>
      </c>
      <c r="C30" s="1" t="s">
        <v>88</v>
      </c>
      <c r="D30" s="4">
        <v>1140</v>
      </c>
      <c r="E30" s="18">
        <v>1.1907000000000001</v>
      </c>
      <c r="F30" s="18">
        <v>1.1904999999999999</v>
      </c>
      <c r="G30" s="1">
        <f t="shared" si="12"/>
        <v>2.0000000000020002E-4</v>
      </c>
      <c r="H30" s="1">
        <f t="shared" si="1"/>
        <v>1.1905999999999999</v>
      </c>
      <c r="I30" s="14">
        <v>1.423</v>
      </c>
      <c r="J30" s="14">
        <v>1.423</v>
      </c>
      <c r="K30" s="17">
        <f t="shared" si="2"/>
        <v>0</v>
      </c>
      <c r="L30" s="13">
        <f t="shared" si="3"/>
        <v>1.423</v>
      </c>
      <c r="M30" s="14">
        <v>1.3949</v>
      </c>
      <c r="N30" s="14">
        <v>1.3949</v>
      </c>
      <c r="O30" s="14">
        <f t="shared" si="13"/>
        <v>0</v>
      </c>
      <c r="P30" s="13">
        <f t="shared" si="14"/>
        <v>1.3949</v>
      </c>
      <c r="Q30" s="14">
        <f t="shared" si="6"/>
        <v>203.85964912280716</v>
      </c>
      <c r="R30" s="14">
        <f t="shared" si="7"/>
        <v>179.21052631578962</v>
      </c>
      <c r="S30" s="14">
        <f t="shared" si="8"/>
        <v>24.649122807017534</v>
      </c>
      <c r="T30" s="14">
        <f t="shared" si="9"/>
        <v>0.23240000000000016</v>
      </c>
      <c r="U30" s="14">
        <f t="shared" si="10"/>
        <v>0.20430000000000015</v>
      </c>
      <c r="V30" s="14">
        <f t="shared" si="11"/>
        <v>2.8100000000000014E-2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56</v>
      </c>
      <c r="C31" s="1" t="s">
        <v>89</v>
      </c>
      <c r="D31" s="4">
        <v>1220</v>
      </c>
      <c r="E31" s="18">
        <v>1.1926000000000001</v>
      </c>
      <c r="F31" s="18">
        <v>1.1923999999999999</v>
      </c>
      <c r="G31" s="1">
        <f t="shared" si="12"/>
        <v>2.0000000000020002E-4</v>
      </c>
      <c r="H31" s="1">
        <f t="shared" si="1"/>
        <v>1.1924999999999999</v>
      </c>
      <c r="I31" s="14">
        <v>1.3398000000000001</v>
      </c>
      <c r="J31" s="14">
        <v>1.3403</v>
      </c>
      <c r="K31" s="14">
        <f t="shared" si="2"/>
        <v>-4.9999999999994493E-4</v>
      </c>
      <c r="L31" s="13">
        <f t="shared" si="3"/>
        <v>1.3400500000000002</v>
      </c>
      <c r="M31" s="14">
        <v>1.3228</v>
      </c>
      <c r="N31" s="14">
        <v>1.3225</v>
      </c>
      <c r="O31" s="14">
        <f t="shared" si="13"/>
        <v>2.9999999999996696E-4</v>
      </c>
      <c r="P31" s="13">
        <f t="shared" si="14"/>
        <v>1.3226499999999999</v>
      </c>
      <c r="Q31" s="14">
        <f t="shared" si="6"/>
        <v>120.94262295081991</v>
      </c>
      <c r="R31" s="14">
        <f t="shared" si="7"/>
        <v>106.68032786885244</v>
      </c>
      <c r="S31" s="14">
        <f t="shared" si="8"/>
        <v>14.262295081967466</v>
      </c>
      <c r="T31" s="14">
        <f t="shared" si="9"/>
        <v>0.14755000000000029</v>
      </c>
      <c r="U31" s="14">
        <f t="shared" si="10"/>
        <v>0.13014999999999999</v>
      </c>
      <c r="V31" s="14">
        <f t="shared" si="11"/>
        <v>1.7400000000000304E-2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t="s">
        <v>57</v>
      </c>
      <c r="C32" s="1" t="s">
        <v>90</v>
      </c>
      <c r="D32" s="4">
        <v>1225</v>
      </c>
      <c r="E32" s="18">
        <v>1.1939</v>
      </c>
      <c r="F32" s="18">
        <v>1.1936</v>
      </c>
      <c r="G32" s="18">
        <f t="shared" si="12"/>
        <v>2.9999999999996696E-4</v>
      </c>
      <c r="H32" s="1">
        <f t="shared" si="1"/>
        <v>1.1937500000000001</v>
      </c>
      <c r="I32" s="14">
        <v>1.3658999999999999</v>
      </c>
      <c r="J32" s="14">
        <v>1.3660000000000001</v>
      </c>
      <c r="K32" s="14">
        <f t="shared" si="2"/>
        <v>-1.0000000000021103E-4</v>
      </c>
      <c r="L32" s="13">
        <f t="shared" si="3"/>
        <v>1.36595</v>
      </c>
      <c r="M32" s="14">
        <v>1.3438000000000001</v>
      </c>
      <c r="N32" s="14">
        <v>1.3433999999999999</v>
      </c>
      <c r="O32" s="14">
        <f t="shared" si="13"/>
        <v>4.0000000000017799E-4</v>
      </c>
      <c r="P32" s="13">
        <f t="shared" si="14"/>
        <v>1.3435999999999999</v>
      </c>
      <c r="Q32" s="14">
        <f t="shared" si="6"/>
        <v>140.57142857142847</v>
      </c>
      <c r="R32" s="14">
        <f t="shared" si="7"/>
        <v>122.32653061224474</v>
      </c>
      <c r="S32" s="14">
        <f t="shared" si="8"/>
        <v>18.244897959183731</v>
      </c>
      <c r="T32" s="14">
        <f t="shared" si="9"/>
        <v>0.17219999999999991</v>
      </c>
      <c r="U32" s="14">
        <f t="shared" si="10"/>
        <v>0.14984999999999982</v>
      </c>
      <c r="V32" s="14">
        <f t="shared" si="11"/>
        <v>2.2350000000000092E-2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t="s">
        <v>58</v>
      </c>
      <c r="C33" s="1" t="s">
        <v>91</v>
      </c>
      <c r="D33" s="4">
        <v>1235</v>
      </c>
      <c r="E33" s="18">
        <v>1.1658999999999999</v>
      </c>
      <c r="F33" s="18">
        <v>1.1659999999999999</v>
      </c>
      <c r="G33" s="18">
        <f t="shared" si="12"/>
        <v>-9.9999999999988987E-5</v>
      </c>
      <c r="H33" s="1">
        <f t="shared" si="1"/>
        <v>1.16595</v>
      </c>
      <c r="I33" s="14">
        <v>1.431</v>
      </c>
      <c r="J33" s="14">
        <v>1.431</v>
      </c>
      <c r="K33" s="14">
        <f t="shared" si="2"/>
        <v>0</v>
      </c>
      <c r="L33" s="13">
        <f t="shared" si="3"/>
        <v>1.431</v>
      </c>
      <c r="M33" s="14">
        <v>1.4008</v>
      </c>
      <c r="N33" s="14">
        <v>1.4006000000000001</v>
      </c>
      <c r="O33" s="14">
        <f t="shared" si="13"/>
        <v>1.9999999999997797E-4</v>
      </c>
      <c r="P33" s="13">
        <f t="shared" si="14"/>
        <v>1.4007000000000001</v>
      </c>
      <c r="Q33" s="14">
        <f t="shared" si="6"/>
        <v>214.61538461538461</v>
      </c>
      <c r="R33" s="14">
        <f t="shared" si="7"/>
        <v>190.08097165991902</v>
      </c>
      <c r="S33" s="14">
        <f t="shared" si="8"/>
        <v>24.534412955465598</v>
      </c>
      <c r="T33" s="14">
        <f t="shared" si="9"/>
        <v>0.26505000000000001</v>
      </c>
      <c r="U33" s="14">
        <f t="shared" si="10"/>
        <v>0.23475000000000001</v>
      </c>
      <c r="V33" s="14">
        <f t="shared" si="11"/>
        <v>3.0299999999999994E-2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59</v>
      </c>
      <c r="C34" s="1" t="s">
        <v>92</v>
      </c>
      <c r="D34" s="4">
        <v>1240</v>
      </c>
      <c r="E34" s="18">
        <v>1.1908000000000001</v>
      </c>
      <c r="F34" s="18">
        <v>1.1906000000000001</v>
      </c>
      <c r="G34" s="18">
        <f t="shared" si="12"/>
        <v>1.9999999999997797E-4</v>
      </c>
      <c r="H34" s="1">
        <f t="shared" si="1"/>
        <v>1.1907000000000001</v>
      </c>
      <c r="I34" s="14">
        <v>1.3435999999999999</v>
      </c>
      <c r="J34" s="14">
        <v>1.3434999999999999</v>
      </c>
      <c r="K34" s="14">
        <f t="shared" si="2"/>
        <v>9.9999999999988987E-5</v>
      </c>
      <c r="L34" s="13">
        <f t="shared" si="3"/>
        <v>1.34355</v>
      </c>
      <c r="M34" s="14">
        <v>1.3231999999999999</v>
      </c>
      <c r="N34" s="14">
        <v>1.3229</v>
      </c>
      <c r="O34" s="14">
        <f t="shared" si="13"/>
        <v>2.9999999999996696E-4</v>
      </c>
      <c r="P34" s="13">
        <f t="shared" si="14"/>
        <v>1.3230499999999998</v>
      </c>
      <c r="Q34" s="14">
        <f t="shared" si="6"/>
        <v>123.26612903225802</v>
      </c>
      <c r="R34" s="14">
        <f t="shared" si="7"/>
        <v>106.73387096774172</v>
      </c>
      <c r="S34" s="14">
        <f t="shared" si="8"/>
        <v>16.532258064516299</v>
      </c>
      <c r="T34" s="14">
        <f t="shared" si="9"/>
        <v>0.15284999999999993</v>
      </c>
      <c r="U34" s="14">
        <f t="shared" si="10"/>
        <v>0.13234999999999975</v>
      </c>
      <c r="V34" s="14">
        <f t="shared" si="11"/>
        <v>2.0500000000000185E-2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1" t="s">
        <v>60</v>
      </c>
      <c r="C35" s="1" t="s">
        <v>93</v>
      </c>
      <c r="D35" s="4">
        <v>1210</v>
      </c>
      <c r="E35" s="18">
        <v>1.1796</v>
      </c>
      <c r="F35" s="18">
        <v>1.1800999999999999</v>
      </c>
      <c r="G35" s="18">
        <f t="shared" si="12"/>
        <v>-4.9999999999994493E-4</v>
      </c>
      <c r="H35" s="1">
        <f t="shared" si="1"/>
        <v>1.1798500000000001</v>
      </c>
      <c r="I35" s="14">
        <v>1.2921</v>
      </c>
      <c r="J35" s="14">
        <v>1.2921</v>
      </c>
      <c r="K35" s="14">
        <f t="shared" si="2"/>
        <v>0</v>
      </c>
      <c r="L35" s="13">
        <f t="shared" si="3"/>
        <v>1.2921</v>
      </c>
      <c r="M35" s="14">
        <v>1.2769999999999999</v>
      </c>
      <c r="N35" s="14">
        <v>1.2766999999999999</v>
      </c>
      <c r="O35" s="14">
        <f t="shared" si="13"/>
        <v>2.9999999999996696E-4</v>
      </c>
      <c r="P35" s="13">
        <f t="shared" si="14"/>
        <v>1.27685</v>
      </c>
      <c r="Q35" s="14">
        <f t="shared" si="6"/>
        <v>92.768595041322286</v>
      </c>
      <c r="R35" s="14">
        <f t="shared" si="7"/>
        <v>80.165289256198321</v>
      </c>
      <c r="S35" s="14">
        <f t="shared" si="8"/>
        <v>12.603305785123965</v>
      </c>
      <c r="T35" s="14">
        <f t="shared" si="9"/>
        <v>0.11224999999999996</v>
      </c>
      <c r="U35" s="14">
        <f t="shared" si="10"/>
        <v>9.6999999999999975E-2</v>
      </c>
      <c r="V35" s="14">
        <f t="shared" si="11"/>
        <v>1.5249999999999986E-2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68</v>
      </c>
      <c r="C36" s="1" t="s">
        <v>94</v>
      </c>
      <c r="D36" s="4">
        <v>1215</v>
      </c>
      <c r="E36" s="18">
        <v>1.1831</v>
      </c>
      <c r="F36" s="18">
        <v>1.1831</v>
      </c>
      <c r="G36" s="1">
        <f t="shared" si="12"/>
        <v>0</v>
      </c>
      <c r="H36" s="1">
        <f t="shared" si="1"/>
        <v>1.1831</v>
      </c>
      <c r="I36" s="14">
        <v>1.3067</v>
      </c>
      <c r="J36" s="14">
        <v>1.3069</v>
      </c>
      <c r="K36" s="14">
        <f>I36-J36</f>
        <v>-1.9999999999997797E-4</v>
      </c>
      <c r="L36" s="13">
        <f>AVERAGE(I36:J36)</f>
        <v>1.3068</v>
      </c>
      <c r="M36" s="14">
        <v>1.292</v>
      </c>
      <c r="N36" s="14">
        <v>1.2919</v>
      </c>
      <c r="O36" s="14">
        <f t="shared" si="13"/>
        <v>9.9999999999988987E-5</v>
      </c>
      <c r="P36" s="13">
        <f t="shared" si="14"/>
        <v>1.2919499999999999</v>
      </c>
      <c r="Q36" s="14">
        <f t="shared" si="6"/>
        <v>101.81069958847729</v>
      </c>
      <c r="R36" s="14">
        <f t="shared" si="7"/>
        <v>89.588477366255049</v>
      </c>
      <c r="S36" s="14">
        <f t="shared" si="8"/>
        <v>12.222222222222243</v>
      </c>
      <c r="T36" s="14">
        <f t="shared" si="9"/>
        <v>0.12369999999999992</v>
      </c>
      <c r="U36" s="14">
        <f t="shared" si="10"/>
        <v>0.10884999999999989</v>
      </c>
      <c r="V36" s="14">
        <f t="shared" si="11"/>
        <v>1.485000000000003E-2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61</v>
      </c>
      <c r="D2" s="1">
        <f>'Raw Data'!D4</f>
        <v>900</v>
      </c>
      <c r="E2" s="1">
        <f>'Raw Data'!T4</f>
        <v>4.2799999999999949E-2</v>
      </c>
      <c r="F2" s="1">
        <v>0</v>
      </c>
    </row>
    <row r="3" spans="1:6" x14ac:dyDescent="0.2">
      <c r="A3" s="1">
        <v>2</v>
      </c>
      <c r="B3" s="1">
        <v>0.05</v>
      </c>
      <c r="C3" s="1" t="s">
        <v>62</v>
      </c>
      <c r="D3" s="1">
        <f>'Raw Data'!D6</f>
        <v>1860</v>
      </c>
      <c r="E3" s="1">
        <f>'Raw Data'!T6</f>
        <v>4.544999999999999E-2</v>
      </c>
      <c r="F3" s="1">
        <v>0</v>
      </c>
    </row>
    <row r="4" spans="1:6" x14ac:dyDescent="0.2">
      <c r="A4" s="1">
        <v>3</v>
      </c>
      <c r="B4" s="1">
        <v>0.1</v>
      </c>
      <c r="C4" s="16" t="s">
        <v>95</v>
      </c>
      <c r="D4" s="1">
        <f>'Raw Data'!D8</f>
        <v>2640</v>
      </c>
      <c r="E4" s="1">
        <f>'Raw Data'!T8</f>
        <v>0.19399999999999995</v>
      </c>
      <c r="F4" s="1">
        <v>0</v>
      </c>
    </row>
    <row r="5" spans="1:6" x14ac:dyDescent="0.2">
      <c r="A5" s="1">
        <v>4</v>
      </c>
      <c r="B5" s="1">
        <v>0.2</v>
      </c>
      <c r="C5" s="1" t="s">
        <v>96</v>
      </c>
      <c r="D5" s="1">
        <f>'Raw Data'!D12+'Raw Data'!D13+'Raw Data'!D14</f>
        <v>3555</v>
      </c>
      <c r="E5" s="1">
        <f>'Raw Data'!T12+'Raw Data'!T13+'Raw Data'!T14</f>
        <v>0.53349999999999986</v>
      </c>
      <c r="F5" s="1">
        <v>0</v>
      </c>
    </row>
    <row r="6" spans="1:6" x14ac:dyDescent="0.2">
      <c r="A6" s="1">
        <v>5</v>
      </c>
      <c r="B6" s="1">
        <v>0.3</v>
      </c>
      <c r="C6" s="1" t="s">
        <v>97</v>
      </c>
      <c r="D6" s="1">
        <f>'Raw Data'!D16+'Raw Data'!D18+'Raw Data'!D20</f>
        <v>4165</v>
      </c>
      <c r="E6" s="1">
        <f>'Raw Data'!T16+'Raw Data'!T18+'Raw Data'!T20</f>
        <v>0.42005000000000003</v>
      </c>
      <c r="F6" s="1">
        <v>0</v>
      </c>
    </row>
    <row r="7" spans="1:6" x14ac:dyDescent="0.2">
      <c r="A7" s="1">
        <v>6</v>
      </c>
      <c r="B7" s="1">
        <v>0.45</v>
      </c>
      <c r="C7" s="1" t="s">
        <v>98</v>
      </c>
      <c r="D7" s="1">
        <f>'Raw Data'!D21+'Raw Data'!D23+'Raw Data'!D25+'Raw Data'!D27</f>
        <v>4715</v>
      </c>
      <c r="E7" s="1">
        <f>'Raw Data'!T21+'Raw Data'!T23+'Raw Data'!T25+'Raw Data'!T27</f>
        <v>0.52429999999999977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99</v>
      </c>
      <c r="D8" s="1">
        <f>'Raw Data'!D29+'Raw Data'!D31+'Raw Data'!D33+'Raw Data'!D36</f>
        <v>4810</v>
      </c>
      <c r="E8" s="1">
        <f>'Raw Data'!T29+'Raw Data'!T31+'Raw Data'!T33+'Raw Data'!T36</f>
        <v>0.65100000000000025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23" sqref="C23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63</v>
      </c>
      <c r="D2" s="1">
        <f>'Raw Data'!D5</f>
        <v>915</v>
      </c>
      <c r="E2" s="1">
        <f>'Raw Data'!T5</f>
        <v>8.5800000000000098E-2</v>
      </c>
      <c r="F2" s="1">
        <v>0</v>
      </c>
    </row>
    <row r="3" spans="1:6" x14ac:dyDescent="0.2">
      <c r="A3" s="1">
        <v>2</v>
      </c>
      <c r="B3" s="1">
        <v>0.05</v>
      </c>
      <c r="C3" s="1" t="s">
        <v>64</v>
      </c>
      <c r="D3" s="1">
        <f>'Raw Data'!D7</f>
        <v>1862</v>
      </c>
      <c r="E3" s="1">
        <f>'Raw Data'!T7</f>
        <v>5.414999999999992E-2</v>
      </c>
      <c r="F3" s="1">
        <v>0</v>
      </c>
    </row>
    <row r="4" spans="1:6" x14ac:dyDescent="0.2">
      <c r="A4" s="1">
        <v>3</v>
      </c>
      <c r="B4" s="1">
        <v>0.1</v>
      </c>
      <c r="C4" s="16" t="s">
        <v>100</v>
      </c>
      <c r="D4" s="1">
        <f>'Raw Data'!D9</f>
        <v>2650</v>
      </c>
      <c r="E4" s="1">
        <f>'Raw Data'!T9</f>
        <v>9.7800000000000109E-2</v>
      </c>
      <c r="F4" s="1">
        <v>0</v>
      </c>
    </row>
    <row r="5" spans="1:6" x14ac:dyDescent="0.2">
      <c r="A5" s="1">
        <v>4</v>
      </c>
      <c r="B5" s="1">
        <v>0.2</v>
      </c>
      <c r="C5" s="1" t="s">
        <v>101</v>
      </c>
      <c r="D5" s="1">
        <f>'Raw Data'!D10+'Raw Data'!D11</f>
        <v>2600</v>
      </c>
      <c r="E5" s="1">
        <f>'Raw Data'!T10+'Raw Data'!T11</f>
        <v>0.20284999999999997</v>
      </c>
      <c r="F5" s="1">
        <v>0</v>
      </c>
    </row>
    <row r="6" spans="1:6" x14ac:dyDescent="0.2">
      <c r="A6" s="1">
        <v>5</v>
      </c>
      <c r="B6" s="1">
        <v>0.3</v>
      </c>
      <c r="C6" s="1" t="s">
        <v>102</v>
      </c>
      <c r="D6" s="1">
        <f>'Raw Data'!D15+'Raw Data'!D17+'Raw Data'!D19</f>
        <v>4195</v>
      </c>
      <c r="E6" s="1">
        <f>'Raw Data'!T15+'Raw Data'!T17+'Raw Data'!T19</f>
        <v>0.52364999999999973</v>
      </c>
      <c r="F6" s="1">
        <v>0</v>
      </c>
    </row>
    <row r="7" spans="1:6" x14ac:dyDescent="0.2">
      <c r="A7" s="1">
        <v>6</v>
      </c>
      <c r="B7" s="1">
        <v>0.45</v>
      </c>
      <c r="C7" s="1" t="s">
        <v>103</v>
      </c>
      <c r="D7" s="1">
        <f>'Raw Data'!D22+'Raw Data'!D24+'Raw Data'!D26+'Raw Data'!D28</f>
        <v>4720</v>
      </c>
      <c r="E7" s="1">
        <f>'Raw Data'!T22+'Raw Data'!T24+'Raw Data'!T26+'Raw Data'!T28</f>
        <v>0.93385000000000029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104</v>
      </c>
      <c r="D8" s="1">
        <f>'Raw Data'!D30+'Raw Data'!D32+'Raw Data'!D34+'Raw Data'!D35</f>
        <v>4815</v>
      </c>
      <c r="E8" s="1">
        <f>'Raw Data'!T30+'Raw Data'!T32+'Raw Data'!T34+'Raw Data'!T35</f>
        <v>0.66969999999999996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S6713</vt:lpstr>
      <vt:lpstr>S6718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2019-02-12T01:05:30Z</dcterms:modified>
</cp:coreProperties>
</file>